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<sst xmlns="http://schemas.openxmlformats.org/spreadsheetml/2006/main" count="175" uniqueCount="67">
  <si>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</si>
  <si>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</si>
  <si>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</si>
  <si>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</si>
  <si>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</si>
  <si>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</si>
  <si>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</si>
  <si>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</si>
  <si>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</si>
  <si>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</si>
  <si>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</si>
  <si>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</si>
  <si>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</si>
  <si>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</si>
  <si>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</si>
  <si>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</si>
  <si>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</si>
  <si>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</si>
  <si>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</si>
  <si>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</si>
  <si>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</si>
  <si>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</si>
  <si>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</si>
  <si>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</si>
  <si>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</si>
  <si>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</si>
  <si>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</si>
  <si>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</si>
  <si>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</si>
  <si>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</si>
  <si>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</si>
  <si>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</si>
  <si>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</si>
  <si>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</si>
  <si>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</si>
  <si>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</si>
  <si>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</si>
  <si>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</si>
  <si>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</si>
  <si>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</si>
  <si>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</si>
  <si>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</si>
  <si>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</si>
  <si>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</si>
  <si>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</si>
  <si>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</si>
  <si>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</si>
  <si>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</si>
  <si>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</si>
  <si>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</si>
  <si>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</si>
  <si>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</si>
  <si>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</si>
  <si>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</si>
  <si>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</si>
  <si>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</si>
  <si>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</si>
  <si>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</si>
  <si>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</si>
  <si>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</si>
  <si>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</si>
  <si>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</si>
  <si>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</si>
  <si>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</si>
  <si>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</si>
  <si>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</si>
  <si>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"Далматовская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</si>
</sst>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15</v>
      </c>
      <c r="I7" s="4">
        <f>IF(V_пр_1_8&gt;0,1,0)</f>
        <v>1</v>
      </c>
      <c r="J7" s="4"/>
      <c r="L7" s="14"/>
      <c r="M7" s="14"/>
      <c r="N7" s="14"/>
      <c r="O7" s="9">
        <f>SUM(O8:O23)</f>
        <v>11.5</v>
      </c>
      <c r="P7" s="26">
        <f>SUM(P8:P23)</f>
        <v>6</v>
      </c>
      <c r="Q7" s="12">
        <f>IF(E7=0,0,MAX(O7,P7))</f>
        <v>0</v>
      </c>
    </row>
    <row r="8" spans="1:17" ht="33.75">
      <c r="A8" s="17" t="s">
        <v>20</v>
      </c>
      <c r="B8" s="2">
        <v>0.0012185</v>
      </c>
      <c r="C8" s="4" t="s">
        <v>50</v>
      </c>
      <c r="D8" s="4" t="s">
        <v>50</v>
      </c>
      <c r="E8" s="2">
        <v>0.0012704</v>
      </c>
      <c r="F8" s="2">
        <f>IF(AND(B8=0,E8&gt;0),100,(IF(B8=0,0,E8/B8*100-100)))</f>
        <v>4.259335248256065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0.5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0.0002362</v>
      </c>
      <c r="C9" s="4" t="s">
        <v>50</v>
      </c>
      <c r="D9" s="4" t="s">
        <v>50</v>
      </c>
      <c r="E9" s="2">
        <v>0.000297</v>
      </c>
      <c r="F9" s="2">
        <f>IF(AND(B9=0,E9&gt;0),100,(IF(B9=0,0,E9/B9*100-100)))</f>
        <v>25.74089754445386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0.0003333</v>
      </c>
      <c r="C10" s="4" t="s">
        <v>50</v>
      </c>
      <c r="D10" s="4" t="s">
        <v>50</v>
      </c>
      <c r="E10" s="2">
        <v>0.0005556</v>
      </c>
      <c r="F10" s="2">
        <f>IF(AND(B10=0,E10&gt;0),100,(IF(B10=0,0,E10/B10*100-100)))</f>
        <v>66.69666966696667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0.0002299</v>
      </c>
      <c r="C12" s="4" t="s">
        <v>50</v>
      </c>
      <c r="D12" s="4" t="s">
        <v>50</v>
      </c>
      <c r="E12" s="2">
        <v>0.0003509</v>
      </c>
      <c r="F12" s="2">
        <f>IF(AND(B12=0,E12&gt;0),100,(IF(B12=0,0,E12/B12*100-100)))</f>
        <v>52.63157894736844</v>
      </c>
      <c r="G12" s="4" t="s">
        <v>50</v>
      </c>
      <c r="H12" s="10">
        <f t="shared" si="1"/>
        <v>1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1</v>
      </c>
      <c r="P12" s="11">
        <f>IF(E12=N12,1,(IF(E12&gt;L12,0.5,0)))</f>
        <v>0.5</v>
      </c>
      <c r="Q12" s="12">
        <f t="shared" si="0"/>
        <v>1</v>
      </c>
    </row>
    <row r="13" spans="1:17" ht="33.75">
      <c r="A13" s="17" t="s">
        <v>25</v>
      </c>
      <c r="B13" s="4">
        <v>0.702</v>
      </c>
      <c r="C13" s="2">
        <v>0.95</v>
      </c>
      <c r="D13" s="4" t="s">
        <v>50</v>
      </c>
      <c r="E13" s="2">
        <v>0.766</v>
      </c>
      <c r="F13" s="4" t="s">
        <v>50</v>
      </c>
      <c r="G13" s="2">
        <f>IF(C13=0,0,E13/C13*100)</f>
        <v>80.63157894736842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0.0001365</v>
      </c>
      <c r="C14" s="4" t="s">
        <v>50</v>
      </c>
      <c r="D14" s="4" t="s">
        <v>50</v>
      </c>
      <c r="E14" s="2">
        <v>0.0005362</v>
      </c>
      <c r="F14" s="2">
        <f>IF(AND(B14=0,E14&gt;0),100,(IF(B14=0,0,E14/B14*100-100)))</f>
        <v>292.8205128205128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0.0045537</v>
      </c>
      <c r="C15" s="4" t="s">
        <v>50</v>
      </c>
      <c r="D15" s="4" t="s">
        <v>50</v>
      </c>
      <c r="E15" s="2">
        <v>0.0040727</v>
      </c>
      <c r="F15" s="2">
        <f>IF(AND(B15=0,E15&gt;0),100,(IF(B15=0,0,E15/B15*100-100)))</f>
        <v>-10.562839010035788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9.99E-05</v>
      </c>
      <c r="C16" s="2">
        <v>1</v>
      </c>
      <c r="D16" s="4" t="s">
        <v>50</v>
      </c>
      <c r="E16" s="2">
        <v>0.0004032</v>
      </c>
      <c r="F16" s="4" t="s">
        <v>50</v>
      </c>
      <c r="G16" s="2">
        <f>IF(C16=0,0,E16/C16*100)</f>
        <v>0.04032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6.67E-05</v>
      </c>
      <c r="C17" s="2">
        <v>1</v>
      </c>
      <c r="D17" s="4" t="s">
        <v>50</v>
      </c>
      <c r="E17" s="2">
        <v>0.0001376</v>
      </c>
      <c r="F17" s="4" t="s">
        <v>50</v>
      </c>
      <c r="G17" s="2">
        <f>IF(C17=0,0,E17/C17*100)</f>
        <v>0.013760000000000001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0.0001881</v>
      </c>
      <c r="C18" s="2">
        <v>1</v>
      </c>
      <c r="D18" s="4" t="s">
        <v>50</v>
      </c>
      <c r="E18" s="2">
        <v>0.0004207</v>
      </c>
      <c r="F18" s="4" t="s">
        <v>50</v>
      </c>
      <c r="G18" s="2">
        <f>IF(C18=0,0,E18/C18*100)</f>
        <v>0.042069999999999996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0.0053147</v>
      </c>
      <c r="C19" s="4" t="s">
        <v>50</v>
      </c>
      <c r="D19" s="4" t="s">
        <v>50</v>
      </c>
      <c r="E19" s="2">
        <v>0.0040889</v>
      </c>
      <c r="F19" s="2">
        <f>IF(AND(B19=0,E19&gt;0),100,(IF(B19=0,0,E19/B19*100-100)))</f>
        <v>-23.0643310064538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0.0010945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1.33E-05</v>
      </c>
      <c r="C21" s="4" t="s">
        <v>50</v>
      </c>
      <c r="D21" s="4" t="s">
        <v>50</v>
      </c>
      <c r="E21" s="2">
        <v>3.38E-05</v>
      </c>
      <c r="F21" s="2">
        <f>IF(AND(B21=0,E21&gt;0),100,(IF(B21=0,0,E21/B21*100-100)))</f>
        <v>154.13533834586465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0.1174</v>
      </c>
      <c r="E22" s="2">
        <v>0.0868</v>
      </c>
      <c r="F22" s="2">
        <f>IF(AND(D22=0,E22&gt;0),100,(IF(D22=0,0,E22/D22*100-100)))</f>
        <v>-26.064735945485523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9.796666666666667E-05</v>
      </c>
      <c r="E23" s="2">
        <v>9.88E-05</v>
      </c>
      <c r="F23" s="2">
        <f>IF(AND(D23=0,E23&gt;0),100,(IF(D23=0,0,E23/D23*100-100)))</f>
        <v>0.8506294658047011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5</v>
      </c>
      <c r="P24" s="11">
        <f>SUM(P25:P31)</f>
        <v>1.5</v>
      </c>
      <c r="Q24" s="12">
        <f t="shared" si="0"/>
        <v>0</v>
      </c>
    </row>
    <row r="25" spans="1:17" s="24" customFormat="1" ht="22.5">
      <c r="A25" s="18" t="s">
        <v>36</v>
      </c>
      <c r="B25" s="19">
        <v>0.62</v>
      </c>
      <c r="C25" s="20">
        <v>0.95</v>
      </c>
      <c r="D25" s="19" t="s">
        <v>50</v>
      </c>
      <c r="E25" s="20">
        <v>0.65</v>
      </c>
      <c r="F25" s="19" t="s">
        <v>50</v>
      </c>
      <c r="G25" s="20">
        <f aca="true" t="shared" si="2" ref="G25:G30">IF(C25=0,0,E25/C25*100)</f>
        <v>68.42105263157895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0.571</v>
      </c>
      <c r="C26" s="2">
        <v>0.65</v>
      </c>
      <c r="D26" s="4" t="s">
        <v>50</v>
      </c>
      <c r="E26" s="2">
        <v>0.6222</v>
      </c>
      <c r="F26" s="4" t="s">
        <v>50</v>
      </c>
      <c r="G26" s="2">
        <f t="shared" si="2"/>
        <v>95.72307692307692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0.9048</v>
      </c>
      <c r="F27" s="4" t="s">
        <v>50</v>
      </c>
      <c r="G27" s="2">
        <f t="shared" si="2"/>
        <v>129.25714285714287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0.6853</v>
      </c>
      <c r="F28" s="4" t="s">
        <v>50</v>
      </c>
      <c r="G28" s="2">
        <f t="shared" si="2"/>
        <v>97.9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0.6714</v>
      </c>
      <c r="F30" s="4" t="s">
        <v>50</v>
      </c>
      <c r="G30" s="2">
        <f t="shared" si="2"/>
        <v>89.52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0.4372</v>
      </c>
      <c r="C31" s="4" t="s">
        <v>50</v>
      </c>
      <c r="D31" s="2">
        <v>1.6539333333333335</v>
      </c>
      <c r="E31" s="2">
        <v>1.2641</v>
      </c>
      <c r="F31" s="2">
        <f>IF(AND(D31=0,E31&gt;0),100,(IF(D31=0,0,E31/D31*100-100)))</f>
        <v>-23.570075375871667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0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0.25</v>
      </c>
      <c r="C33" s="4">
        <v>0</v>
      </c>
      <c r="D33" s="4" t="s">
        <v>50</v>
      </c>
      <c r="E33" s="2">
        <v>0.167</v>
      </c>
      <c r="F33" s="2">
        <f>IF(AND(B33=0,E33&gt;0),100,(IF(B33=0,0,E33/B33*100-100)))</f>
        <v>-33.2</v>
      </c>
      <c r="G33" s="4" t="s">
        <v>50</v>
      </c>
      <c r="H33" s="10">
        <f t="shared" si="1"/>
        <v>0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0.099</v>
      </c>
      <c r="C34" s="2">
        <v>0.95</v>
      </c>
      <c r="D34" s="4" t="s">
        <v>50</v>
      </c>
      <c r="E34" s="2">
        <v>0.593</v>
      </c>
      <c r="F34" s="4" t="s">
        <v>50</v>
      </c>
      <c r="G34" s="2">
        <f>IF(C34=0,0,E34/C34*100)</f>
        <v>62.421052631578945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0.86</v>
      </c>
      <c r="C37" s="2">
        <v>0.95</v>
      </c>
      <c r="D37" s="4" t="s">
        <v>50</v>
      </c>
      <c r="E37" s="2">
        <v>0.853</v>
      </c>
      <c r="F37" s="4" t="s">
        <v>50</v>
      </c>
      <c r="G37" s="2">
        <f>IF(C37=0,0,E37/C37*100)</f>
        <v>89.78947368421053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21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21</v>
      </c>
      <c r="P46" s="26">
        <f>V_пр_32_8+V_пр_26_8+V_пр_18_8+V_пр_1_8</f>
        <v>21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968503937007874" bottom="0.15748031496062992" header="0.31496062992125984" footer="0.31496062992125984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2022-12-27T09:41:34Z</cp:lastPrinted>
  <dcterms:created xsi:type="dcterms:W3CDTF">2022-06-27T03:43:26Z</dcterms:created>
  <dcterms:modified xsi:type="dcterms:W3CDTF">2022-12-27T09:42:19Z</dcterms:modified>
  <cp:category/>
  <cp:version/>
  <cp:contentType/>
  <cp:contentStatus/>
</cp:coreProperties>
</file>